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5480" tabRatio="500"/>
  </bookViews>
  <sheets>
    <sheet name="MV01_v00_Van Transportation" sheetId="9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9" l="1"/>
  <c r="D10" i="9"/>
  <c r="D15" i="9"/>
  <c r="D20" i="9"/>
  <c r="D29" i="9"/>
  <c r="D34" i="9"/>
  <c r="D51" i="9"/>
  <c r="E48" i="9"/>
  <c r="E34" i="9"/>
  <c r="E32" i="9"/>
  <c r="E29" i="9"/>
  <c r="E27" i="9"/>
  <c r="E6" i="9"/>
  <c r="E20" i="9"/>
  <c r="E15" i="9"/>
  <c r="E10" i="9"/>
  <c r="E51" i="9"/>
</calcChain>
</file>

<file path=xl/sharedStrings.xml><?xml version="1.0" encoding="utf-8"?>
<sst xmlns="http://schemas.openxmlformats.org/spreadsheetml/2006/main" count="70" uniqueCount="58">
  <si>
    <t>Villa Rental</t>
  </si>
  <si>
    <t>Private Transfers</t>
  </si>
  <si>
    <t xml:space="preserve"> </t>
  </si>
  <si>
    <t>Private Chauffer</t>
  </si>
  <si>
    <t>Cooler stocked with a selection of Drinks:</t>
  </si>
  <si>
    <t>Includes sight seeing and private shopping, if wanted</t>
  </si>
  <si>
    <t>San Jose International Airport - Manuel Antonio</t>
  </si>
  <si>
    <t>Comments:</t>
  </si>
  <si>
    <t>Drinks selection to be arranged with group prior to arrival</t>
  </si>
  <si>
    <t>Private Chef</t>
  </si>
  <si>
    <t>Chef Service</t>
  </si>
  <si>
    <t>DEPARTURE: Coaster Van</t>
  </si>
  <si>
    <t xml:space="preserve">Total Cost </t>
  </si>
  <si>
    <t>Includes Chef Assistant (Bartender / Wait Staff)</t>
  </si>
  <si>
    <t>1.0</t>
  </si>
  <si>
    <t>2.0</t>
  </si>
  <si>
    <t>3.0</t>
  </si>
  <si>
    <t>4.0</t>
  </si>
  <si>
    <t>4.2</t>
  </si>
  <si>
    <t>5.0</t>
  </si>
  <si>
    <t>Drinks for Villa</t>
  </si>
  <si>
    <t>Mixers</t>
  </si>
  <si>
    <t>Wine</t>
  </si>
  <si>
    <t>Beer</t>
  </si>
  <si>
    <t>Water</t>
  </si>
  <si>
    <t>Bottled Water for Beach and Outdoor Activities</t>
  </si>
  <si>
    <t>Selection of Mixers, 2 litre bottles</t>
  </si>
  <si>
    <t>3.1</t>
  </si>
  <si>
    <t>3.2</t>
  </si>
  <si>
    <t>4.1</t>
  </si>
  <si>
    <t>4.3</t>
  </si>
  <si>
    <t>5.1</t>
  </si>
  <si>
    <t xml:space="preserve">Total Cost per Stay </t>
  </si>
  <si>
    <t>MV01</t>
  </si>
  <si>
    <t xml:space="preserve">6 Bedroom Luxury Villa over Ocean &amp; Jungle with Pool, Hottub and Jaccuzi </t>
  </si>
  <si>
    <t>Full Service, 2-3 Starters, 1-2 Main &amp; 1-2 Desserts</t>
  </si>
  <si>
    <t>Chef Service Included in Weekly Rental Cost</t>
  </si>
  <si>
    <t>Breakfast Service x 7</t>
  </si>
  <si>
    <t>Dinner Service x 7</t>
  </si>
  <si>
    <t>4.4</t>
  </si>
  <si>
    <t>Activities</t>
  </si>
  <si>
    <t>Grocery Cost: Fruit, Cereals, Omelet Bar, Costa Rican Breakfast</t>
  </si>
  <si>
    <t>Amazing Ocean View, Walking Distance to Shops, Bars and Restaurants</t>
  </si>
  <si>
    <t>Cost per Person</t>
  </si>
  <si>
    <t>ARRIVAL:  Coaster Shuttle</t>
  </si>
  <si>
    <t>Discounts</t>
  </si>
  <si>
    <t>Beer, Soda &amp; Water</t>
  </si>
  <si>
    <t xml:space="preserve">MV01  -  All Inclusive Costings based on 8 Adults &amp; 10 Children </t>
  </si>
  <si>
    <t>Cost of villa is divided by 18 to give cost per person
Cost of villa includes full time Chef</t>
  </si>
  <si>
    <t>Seats 20</t>
  </si>
  <si>
    <t xml:space="preserve">Cases of Wine  </t>
  </si>
  <si>
    <t>Case of Pilson, Imperial or Toña</t>
  </si>
  <si>
    <t>To be discussed</t>
  </si>
  <si>
    <t>Allocation for Tours and Actvities</t>
  </si>
  <si>
    <t>Grocery costs estimated $18 per person.</t>
  </si>
  <si>
    <t>Grocery costs not included- estimated $8 per person</t>
  </si>
  <si>
    <t>Based on whole group taking same shuttle</t>
  </si>
  <si>
    <t>Depending on activities/packages choosen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</si>
</sst>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165" fontId="4" fillId="0" borderId="3" xfId="0" applyNumberFormat="1" applyFont="1" applyBorder="1" applyAlignment="1">
      <alignment horizontal="center"/>
    </xf>
    <xf numFmtId="0" fontId="1" fillId="0" borderId="4" xfId="0" applyFont="1" applyBorder="1"/>
    <xf numFmtId="165" fontId="0" fillId="0" borderId="0" xfId="0" applyNumberFormat="1" applyBorder="1" applyAlignment="1">
      <alignment horizontal="center"/>
    </xf>
    <xf numFmtId="0" fontId="1" fillId="0" borderId="6" xfId="0" applyFont="1" applyBorder="1"/>
    <xf numFmtId="0" fontId="1" fillId="0" borderId="12" xfId="0" applyFont="1" applyBorder="1"/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/>
    <xf numFmtId="165" fontId="0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1" xfId="0" applyFont="1" applyBorder="1"/>
    <xf numFmtId="0" fontId="5" fillId="0" borderId="22" xfId="0" applyFont="1" applyBorder="1"/>
    <xf numFmtId="0" fontId="0" fillId="0" borderId="7" xfId="0" applyBorder="1" applyAlignment="1">
      <alignment wrapText="1"/>
    </xf>
    <xf numFmtId="165" fontId="0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21" xfId="0" applyBorder="1" applyAlignment="1">
      <alignment wrapText="1"/>
    </xf>
    <xf numFmtId="165" fontId="0" fillId="0" borderId="21" xfId="0" applyNumberFormat="1" applyFont="1" applyBorder="1" applyAlignment="1">
      <alignment horizontal="center"/>
    </xf>
    <xf numFmtId="0" fontId="0" fillId="0" borderId="22" xfId="0" applyBorder="1"/>
    <xf numFmtId="165" fontId="0" fillId="0" borderId="0" xfId="0" applyNumberFormat="1" applyFont="1" applyBorder="1" applyAlignment="1">
      <alignment horizontal="center"/>
    </xf>
    <xf numFmtId="0" fontId="0" fillId="0" borderId="5" xfId="0" applyBorder="1"/>
    <xf numFmtId="165" fontId="0" fillId="0" borderId="0" xfId="0" applyNumberFormat="1" applyBorder="1"/>
    <xf numFmtId="165" fontId="5" fillId="0" borderId="0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1" xfId="0" quotePrefix="1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49" fontId="4" fillId="0" borderId="20" xfId="0" quotePrefix="1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3" xfId="0" quotePrefix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65" fontId="6" fillId="0" borderId="0" xfId="0" applyNumberFormat="1" applyFont="1"/>
    <xf numFmtId="0" fontId="1" fillId="0" borderId="29" xfId="0" applyFont="1" applyBorder="1"/>
    <xf numFmtId="0" fontId="0" fillId="0" borderId="30" xfId="0" applyBorder="1" applyAlignment="1">
      <alignment wrapText="1"/>
    </xf>
    <xf numFmtId="0" fontId="1" fillId="0" borderId="31" xfId="0" applyFont="1" applyBorder="1"/>
    <xf numFmtId="0" fontId="0" fillId="0" borderId="32" xfId="0" applyBorder="1"/>
    <xf numFmtId="0" fontId="1" fillId="0" borderId="33" xfId="0" applyFont="1" applyBorder="1"/>
    <xf numFmtId="0" fontId="0" fillId="0" borderId="28" xfId="0" applyBorder="1" applyAlignment="1">
      <alignment wrapText="1"/>
    </xf>
    <xf numFmtId="165" fontId="0" fillId="0" borderId="28" xfId="0" applyNumberFormat="1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0" fillId="0" borderId="36" xfId="0" applyBorder="1"/>
    <xf numFmtId="0" fontId="0" fillId="0" borderId="37" xfId="0" applyBorder="1"/>
    <xf numFmtId="165" fontId="5" fillId="0" borderId="9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165" fontId="0" fillId="0" borderId="9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165" fontId="0" fillId="0" borderId="9" xfId="0" applyNumberFormat="1" applyBorder="1" applyAlignment="1">
      <alignment horizontal="center"/>
    </xf>
    <xf numFmtId="49" fontId="4" fillId="0" borderId="26" xfId="0" quotePrefix="1" applyNumberFormat="1" applyFont="1" applyBorder="1" applyAlignment="1">
      <alignment horizontal="center"/>
    </xf>
    <xf numFmtId="0" fontId="0" fillId="0" borderId="38" xfId="0" applyBorder="1"/>
    <xf numFmtId="0" fontId="1" fillId="0" borderId="29" xfId="0" applyFont="1" applyBorder="1" applyAlignment="1">
      <alignment vertical="top"/>
    </xf>
    <xf numFmtId="0" fontId="0" fillId="0" borderId="30" xfId="0" applyBorder="1" applyAlignment="1">
      <alignment vertical="top" wrapText="1"/>
    </xf>
    <xf numFmtId="165" fontId="0" fillId="0" borderId="9" xfId="0" applyNumberFormat="1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165" fontId="0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/>
    <xf numFmtId="0" fontId="0" fillId="0" borderId="23" xfId="0" applyBorder="1"/>
    <xf numFmtId="164" fontId="0" fillId="0" borderId="10" xfId="0" applyNumberFormat="1" applyFont="1" applyBorder="1" applyAlignment="1">
      <alignment horizontal="center"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0" fontId="0" fillId="0" borderId="37" xfId="0" applyBorder="1" applyAlignment="1"/>
    <xf numFmtId="0" fontId="1" fillId="0" borderId="39" xfId="0" applyFont="1" applyBorder="1"/>
    <xf numFmtId="0" fontId="1" fillId="0" borderId="22" xfId="0" applyFont="1" applyBorder="1" applyAlignment="1">
      <alignment wrapText="1"/>
    </xf>
    <xf numFmtId="0" fontId="4" fillId="0" borderId="16" xfId="0" applyFont="1" applyBorder="1"/>
    <xf numFmtId="0" fontId="0" fillId="0" borderId="8" xfId="0" applyBorder="1" applyAlignment="1">
      <alignment wrapText="1"/>
    </xf>
  </cellXfs>
  <cellStyles count="2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5"/>
  <sheetViews>
    <sheetView tabSelected="1" workbookViewId="0">
      <selection activeCell="D7" sqref="D7"/>
    </sheetView>
  </sheetViews>
  <sheetFormatPr baseColWidth="10" defaultRowHeight="18" x14ac:dyDescent="0"/>
  <cols>
    <col min="1" max="1" width="6.1640625" style="37" customWidth="1"/>
    <col min="2" max="2" width="23.6640625" style="1" customWidth="1"/>
    <col min="3" max="3" width="54.33203125" style="19" customWidth="1"/>
    <col min="4" max="4" width="16.33203125" style="2" customWidth="1"/>
    <col min="5" max="5" width="15.83203125" style="12" customWidth="1"/>
    <col min="6" max="6" width="48" customWidth="1"/>
  </cols>
  <sheetData>
    <row r="1" spans="1:7" s="50" customFormat="1" ht="20">
      <c r="A1" s="50" t="s">
        <v>47</v>
      </c>
      <c r="C1" s="51"/>
      <c r="D1" s="52"/>
      <c r="E1" s="52"/>
      <c r="G1" s="50">
        <v>18</v>
      </c>
    </row>
    <row r="2" spans="1:7" s="50" customFormat="1" ht="20">
      <c r="A2" s="4" t="s">
        <v>42</v>
      </c>
      <c r="C2" s="51"/>
      <c r="D2" s="52"/>
      <c r="E2" s="52"/>
    </row>
    <row r="3" spans="1:7" s="50" customFormat="1" ht="21" thickBot="1">
      <c r="A3" s="49"/>
      <c r="C3" s="51"/>
      <c r="D3" s="52"/>
      <c r="E3" s="52"/>
    </row>
    <row r="4" spans="1:7" s="48" customFormat="1" ht="19" thickBot="1">
      <c r="A4" s="45"/>
      <c r="B4" s="46"/>
      <c r="C4" s="47"/>
      <c r="D4" s="64" t="s">
        <v>12</v>
      </c>
      <c r="E4" s="65" t="s">
        <v>43</v>
      </c>
      <c r="F4" s="66" t="s">
        <v>7</v>
      </c>
    </row>
    <row r="5" spans="1:7" s="4" customFormat="1" ht="19" thickBot="1">
      <c r="A5" s="38" t="s">
        <v>14</v>
      </c>
      <c r="B5" s="23" t="s">
        <v>0</v>
      </c>
      <c r="C5" s="24"/>
      <c r="D5" s="25"/>
      <c r="E5" s="25"/>
      <c r="F5" s="26" t="s">
        <v>2</v>
      </c>
    </row>
    <row r="6" spans="1:7" s="48" customFormat="1" ht="31" thickBot="1">
      <c r="A6" s="45"/>
      <c r="B6" s="73" t="s">
        <v>33</v>
      </c>
      <c r="C6" s="74" t="s">
        <v>34</v>
      </c>
      <c r="D6" s="75">
        <v>15900</v>
      </c>
      <c r="E6" s="84">
        <f>D6/$G$1</f>
        <v>883.33333333333337</v>
      </c>
      <c r="F6" s="76" t="s">
        <v>48</v>
      </c>
    </row>
    <row r="7" spans="1:7">
      <c r="D7" s="13"/>
      <c r="E7" s="13"/>
    </row>
    <row r="8" spans="1:7" ht="19" thickBot="1">
      <c r="D8" s="13"/>
      <c r="E8" s="88"/>
      <c r="F8" s="2"/>
    </row>
    <row r="9" spans="1:7" s="4" customFormat="1" ht="19" thickBot="1">
      <c r="A9" s="38" t="s">
        <v>15</v>
      </c>
      <c r="B9" s="5" t="s">
        <v>1</v>
      </c>
      <c r="C9" s="20"/>
      <c r="D9" s="14"/>
      <c r="E9" s="14"/>
      <c r="F9" s="92" t="s">
        <v>56</v>
      </c>
    </row>
    <row r="10" spans="1:7" ht="19" thickBot="1">
      <c r="A10" s="37">
        <v>2.1</v>
      </c>
      <c r="B10" s="10" t="s">
        <v>44</v>
      </c>
      <c r="C10" s="69" t="s">
        <v>6</v>
      </c>
      <c r="D10" s="67">
        <f>250+140</f>
        <v>390</v>
      </c>
      <c r="E10" s="68">
        <f>D10/$G$1</f>
        <v>21.666666666666668</v>
      </c>
      <c r="F10" s="16"/>
    </row>
    <row r="11" spans="1:7">
      <c r="B11" s="10" t="s">
        <v>2</v>
      </c>
      <c r="C11" s="21" t="s">
        <v>49</v>
      </c>
      <c r="D11" s="15"/>
      <c r="E11" s="15"/>
      <c r="F11" s="16"/>
    </row>
    <row r="12" spans="1:7">
      <c r="B12" s="10"/>
      <c r="C12" s="21" t="s">
        <v>3</v>
      </c>
      <c r="D12" s="15"/>
      <c r="E12" s="15"/>
      <c r="F12" s="16"/>
    </row>
    <row r="13" spans="1:7">
      <c r="B13" s="10"/>
      <c r="C13" s="21" t="s">
        <v>5</v>
      </c>
      <c r="D13" s="15"/>
      <c r="E13" s="15"/>
      <c r="F13" s="16"/>
    </row>
    <row r="14" spans="1:7" ht="19" thickBot="1">
      <c r="B14" s="10"/>
      <c r="C14" s="21"/>
      <c r="D14" s="15"/>
      <c r="E14" s="15"/>
      <c r="F14" s="62"/>
    </row>
    <row r="15" spans="1:7" ht="19" thickBot="1">
      <c r="B15" s="10"/>
      <c r="C15" s="69" t="s">
        <v>4</v>
      </c>
      <c r="D15" s="67">
        <f>5*18</f>
        <v>90</v>
      </c>
      <c r="E15" s="68">
        <f>D15/$G$1</f>
        <v>5</v>
      </c>
      <c r="F15" s="17" t="s">
        <v>8</v>
      </c>
    </row>
    <row r="16" spans="1:7">
      <c r="B16" s="10"/>
      <c r="C16" s="21" t="s">
        <v>46</v>
      </c>
      <c r="D16" s="15"/>
      <c r="E16" s="15"/>
      <c r="F16" s="18"/>
    </row>
    <row r="17" spans="1:6">
      <c r="B17" s="57"/>
      <c r="C17" s="58"/>
      <c r="D17" s="59"/>
      <c r="E17" s="59"/>
      <c r="F17" s="17"/>
    </row>
    <row r="18" spans="1:6">
      <c r="B18" s="7"/>
      <c r="C18" s="22"/>
      <c r="D18" s="8"/>
      <c r="E18" s="11"/>
      <c r="F18" s="34"/>
    </row>
    <row r="19" spans="1:6" ht="19" thickBot="1">
      <c r="B19" s="7"/>
      <c r="C19" s="22"/>
      <c r="D19" s="8"/>
      <c r="E19" s="11"/>
      <c r="F19" s="34"/>
    </row>
    <row r="20" spans="1:6" ht="19" thickBot="1">
      <c r="A20" s="44">
        <v>2.2000000000000002</v>
      </c>
      <c r="B20" s="55" t="s">
        <v>11</v>
      </c>
      <c r="C20" s="39" t="s">
        <v>6</v>
      </c>
      <c r="D20" s="67">
        <f>250+140</f>
        <v>390</v>
      </c>
      <c r="E20" s="68">
        <f>D20/$G$1</f>
        <v>21.666666666666668</v>
      </c>
      <c r="F20" s="56"/>
    </row>
    <row r="21" spans="1:6">
      <c r="B21" s="7" t="s">
        <v>2</v>
      </c>
      <c r="C21" s="22" t="s">
        <v>49</v>
      </c>
      <c r="D21" s="33"/>
      <c r="E21" s="33"/>
      <c r="F21" s="34"/>
    </row>
    <row r="22" spans="1:6">
      <c r="B22" s="7"/>
      <c r="C22" s="22" t="s">
        <v>3</v>
      </c>
      <c r="D22" s="33"/>
      <c r="E22" s="33"/>
      <c r="F22" s="34"/>
    </row>
    <row r="23" spans="1:6">
      <c r="B23" s="7"/>
      <c r="C23" s="22" t="s">
        <v>5</v>
      </c>
      <c r="D23" s="33"/>
      <c r="E23" s="33"/>
      <c r="F23" s="34"/>
    </row>
    <row r="24" spans="1:6" ht="19" thickBot="1">
      <c r="B24" s="9"/>
      <c r="C24" s="27"/>
      <c r="D24" s="28"/>
      <c r="E24" s="28"/>
      <c r="F24" s="29"/>
    </row>
    <row r="25" spans="1:6" ht="19" thickBot="1">
      <c r="D25" s="13"/>
      <c r="E25" s="13"/>
    </row>
    <row r="26" spans="1:6" ht="19" thickBot="1">
      <c r="A26" s="42" t="s">
        <v>16</v>
      </c>
      <c r="B26" s="23" t="s">
        <v>9</v>
      </c>
      <c r="C26" s="30"/>
      <c r="D26" s="31"/>
      <c r="E26" s="31"/>
      <c r="F26" s="32"/>
    </row>
    <row r="27" spans="1:6" ht="19" thickBot="1">
      <c r="A27" s="43" t="s">
        <v>27</v>
      </c>
      <c r="B27" s="55" t="s">
        <v>37</v>
      </c>
      <c r="C27" s="39" t="s">
        <v>10</v>
      </c>
      <c r="D27" s="67">
        <v>0</v>
      </c>
      <c r="E27" s="84">
        <f>D27/$G$1</f>
        <v>0</v>
      </c>
      <c r="F27" s="72" t="s">
        <v>36</v>
      </c>
    </row>
    <row r="28" spans="1:6" ht="19" thickBot="1">
      <c r="B28" s="7"/>
      <c r="C28" s="22" t="s">
        <v>13</v>
      </c>
      <c r="D28" s="33"/>
      <c r="E28" s="33"/>
      <c r="F28" s="34"/>
    </row>
    <row r="29" spans="1:6" ht="19" thickBot="1">
      <c r="B29" s="60"/>
      <c r="C29" s="40" t="s">
        <v>41</v>
      </c>
      <c r="D29" s="67">
        <f>8*18*7</f>
        <v>1008</v>
      </c>
      <c r="E29" s="84">
        <f>D29/$G$1</f>
        <v>56</v>
      </c>
      <c r="F29" s="83" t="s">
        <v>55</v>
      </c>
    </row>
    <row r="30" spans="1:6">
      <c r="B30" s="7"/>
      <c r="C30" s="22"/>
      <c r="D30" s="33"/>
      <c r="E30" s="33"/>
      <c r="F30" s="34"/>
    </row>
    <row r="31" spans="1:6" ht="19" thickBot="1">
      <c r="B31" s="7"/>
      <c r="C31" s="22"/>
      <c r="D31" s="33"/>
      <c r="E31" s="33"/>
      <c r="F31" s="34"/>
    </row>
    <row r="32" spans="1:6" ht="19" thickBot="1">
      <c r="A32" s="71" t="s">
        <v>28</v>
      </c>
      <c r="B32" s="55" t="s">
        <v>38</v>
      </c>
      <c r="C32" s="39" t="s">
        <v>10</v>
      </c>
      <c r="D32" s="67">
        <v>0</v>
      </c>
      <c r="E32" s="84">
        <f>D32/$G$1</f>
        <v>0</v>
      </c>
      <c r="F32" s="72" t="s">
        <v>36</v>
      </c>
    </row>
    <row r="33" spans="1:7" ht="19" thickBot="1">
      <c r="B33" s="7"/>
      <c r="C33" s="22" t="s">
        <v>13</v>
      </c>
      <c r="D33" s="33"/>
      <c r="E33" s="33"/>
      <c r="F33" s="34"/>
    </row>
    <row r="34" spans="1:7" ht="19" thickBot="1">
      <c r="B34" s="9"/>
      <c r="C34" s="27" t="s">
        <v>35</v>
      </c>
      <c r="D34" s="67">
        <f>18*18*7</f>
        <v>2268</v>
      </c>
      <c r="E34" s="84">
        <f>D34/$G$1</f>
        <v>126</v>
      </c>
      <c r="F34" s="83" t="s">
        <v>54</v>
      </c>
    </row>
    <row r="35" spans="1:7">
      <c r="B35" s="3" t="s">
        <v>2</v>
      </c>
      <c r="D35" s="13"/>
      <c r="E35" s="13"/>
    </row>
    <row r="36" spans="1:7" ht="19" thickBot="1">
      <c r="D36" s="13"/>
      <c r="E36" s="13"/>
      <c r="F36" s="19"/>
    </row>
    <row r="37" spans="1:7" ht="19" thickBot="1">
      <c r="A37" s="38" t="s">
        <v>17</v>
      </c>
      <c r="B37" s="23" t="s">
        <v>20</v>
      </c>
      <c r="C37" s="30"/>
      <c r="D37" s="31"/>
      <c r="E37" s="31"/>
      <c r="F37" s="91" t="s">
        <v>52</v>
      </c>
    </row>
    <row r="38" spans="1:7" ht="19" thickBot="1">
      <c r="A38" s="43" t="s">
        <v>29</v>
      </c>
      <c r="B38" s="61" t="s">
        <v>21</v>
      </c>
      <c r="C38" s="41" t="s">
        <v>26</v>
      </c>
      <c r="D38" s="70"/>
      <c r="E38" s="84"/>
      <c r="F38" s="34"/>
    </row>
    <row r="39" spans="1:7" ht="19" thickBot="1">
      <c r="B39" s="7"/>
      <c r="C39" s="22"/>
      <c r="D39" s="35"/>
      <c r="E39" s="33"/>
      <c r="F39" s="34"/>
    </row>
    <row r="40" spans="1:7" ht="19" thickBot="1">
      <c r="A40" s="43" t="s">
        <v>18</v>
      </c>
      <c r="B40" s="61" t="s">
        <v>22</v>
      </c>
      <c r="C40" s="41" t="s">
        <v>50</v>
      </c>
      <c r="D40" s="70"/>
      <c r="E40" s="84"/>
      <c r="F40" s="62"/>
    </row>
    <row r="41" spans="1:7" ht="19" thickBot="1">
      <c r="B41" s="7"/>
      <c r="C41" s="22"/>
      <c r="D41" s="8"/>
      <c r="E41" s="33"/>
      <c r="F41" s="34"/>
    </row>
    <row r="42" spans="1:7" ht="19" thickBot="1">
      <c r="A42" s="43" t="s">
        <v>30</v>
      </c>
      <c r="B42" s="61" t="s">
        <v>23</v>
      </c>
      <c r="C42" s="41" t="s">
        <v>51</v>
      </c>
      <c r="D42" s="70"/>
      <c r="E42" s="84"/>
      <c r="F42" s="62"/>
    </row>
    <row r="43" spans="1:7" ht="19" thickBot="1">
      <c r="B43" s="7"/>
      <c r="C43" s="22"/>
      <c r="D43" s="35"/>
      <c r="E43" s="36"/>
      <c r="F43" s="34"/>
    </row>
    <row r="44" spans="1:7" ht="19" thickBot="1">
      <c r="A44" s="43" t="s">
        <v>39</v>
      </c>
      <c r="B44" s="53" t="s">
        <v>24</v>
      </c>
      <c r="C44" s="54" t="s">
        <v>25</v>
      </c>
      <c r="D44" s="70"/>
      <c r="E44" s="84"/>
      <c r="F44" s="89"/>
    </row>
    <row r="46" spans="1:7" ht="19" thickBot="1"/>
    <row r="47" spans="1:7" s="4" customFormat="1" ht="19" thickBot="1">
      <c r="A47" s="38" t="s">
        <v>19</v>
      </c>
      <c r="B47" s="5" t="s">
        <v>40</v>
      </c>
      <c r="C47" s="87"/>
      <c r="D47" s="80" t="s">
        <v>2</v>
      </c>
      <c r="E47" s="79" t="s">
        <v>2</v>
      </c>
      <c r="F47" s="90" t="s">
        <v>45</v>
      </c>
      <c r="G47"/>
    </row>
    <row r="48" spans="1:7" ht="19" thickBot="1">
      <c r="A48" s="78" t="s">
        <v>31</v>
      </c>
      <c r="B48" s="9" t="s">
        <v>53</v>
      </c>
      <c r="C48" s="93"/>
      <c r="D48" s="77">
        <f>200*18</f>
        <v>3600</v>
      </c>
      <c r="E48" s="84">
        <f>D48/$G$1</f>
        <v>200</v>
      </c>
      <c r="F48" s="63" t="s">
        <v>57</v>
      </c>
    </row>
    <row r="49" spans="1:5">
      <c r="A49" s="86"/>
      <c r="B49" s="85"/>
      <c r="C49" s="22"/>
      <c r="D49" s="33"/>
      <c r="E49" s="33"/>
    </row>
    <row r="50" spans="1:5" ht="19" thickBot="1"/>
    <row r="51" spans="1:5" ht="19" thickBot="1">
      <c r="B51" s="5" t="s">
        <v>32</v>
      </c>
      <c r="C51" s="20"/>
      <c r="D51" s="81">
        <f>SUM(D6:D49)</f>
        <v>23646</v>
      </c>
      <c r="E51" s="6">
        <f>SUM(E6:E50)</f>
        <v>1313.6666666666665</v>
      </c>
    </row>
    <row r="54" spans="1:5">
      <c r="B54" s="82"/>
    </row>
    <row r="55" spans="1:5">
      <c r="B55" s="82"/>
    </row>
  </sheetData>
  <phoneticPr fontId="7" type="noConversion"/>
  <pageMargins left="0.75" right="0.75" top="1" bottom="1" header="0.5" footer="0.5"/>
  <pageSetup scale="64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MV01_v00_Van Transportation</vt:lpstr>
    </vt:vector>
  </TitlesOfParts>
  <Company>my vacation costa rica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Irving</dc:creator>
  <cp:lastModifiedBy>Amy Eccleston</cp:lastModifiedBy>
  <cp:lastPrinted>2014-05-05T04:31:34Z</cp:lastPrinted>
  <dcterms:created xsi:type="dcterms:W3CDTF">2013-08-06T22:20:32Z</dcterms:created>
  <dcterms:modified xsi:type="dcterms:W3CDTF">2014-05-05T04:54:02Z</dcterms:modified>
</cp:coreProperties>
</file>